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c\23.05.2017 D\DOCS\Servidor Gerencia\Admasgsip\Comissões\Comissão  Postura Comercial -ASGAV\PROGRAMA OVOS RS\OVOS RS - Consultoria Técnica\OVOS PLUS QUALITY\Arquivos SITE\atualiz\"/>
    </mc:Choice>
  </mc:AlternateContent>
  <xr:revisionPtr revIDLastSave="0" documentId="13_ncr:1_{86AE826E-70A7-40D5-BC3D-38CDF4FE28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abelecimentos OVOS RS" sheetId="10" r:id="rId1"/>
  </sheets>
  <calcPr calcId="181029"/>
</workbook>
</file>

<file path=xl/calcChain.xml><?xml version="1.0" encoding="utf-8"?>
<calcChain xmlns="http://schemas.openxmlformats.org/spreadsheetml/2006/main">
  <c r="C33" i="10" l="1"/>
  <c r="C84" i="10" l="1"/>
  <c r="C83" i="10"/>
  <c r="C82" i="10"/>
  <c r="C73" i="10"/>
  <c r="C57" i="10"/>
  <c r="C56" i="10"/>
  <c r="C55" i="10"/>
  <c r="C46" i="10"/>
  <c r="C31" i="10"/>
  <c r="C30" i="10"/>
  <c r="C29" i="10"/>
  <c r="C22" i="10"/>
  <c r="C19" i="10"/>
  <c r="C18" i="10"/>
  <c r="C20" i="10"/>
  <c r="C75" i="10" l="1"/>
  <c r="C72" i="10"/>
  <c r="C71" i="10"/>
  <c r="C48" i="10"/>
  <c r="C45" i="10"/>
  <c r="C44" i="10"/>
  <c r="C77" i="10" l="1"/>
  <c r="C86" i="10" s="1"/>
  <c r="C50" i="10"/>
  <c r="C59" i="10" s="1"/>
  <c r="C24" i="10"/>
</calcChain>
</file>

<file path=xl/sharedStrings.xml><?xml version="1.0" encoding="utf-8"?>
<sst xmlns="http://schemas.openxmlformats.org/spreadsheetml/2006/main" count="92" uniqueCount="43">
  <si>
    <t>Galpões adicionais</t>
  </si>
  <si>
    <t>Deseja certificar produção de ovos em sistema CONVENCIONAL, CAGE FREE, FREE RANGE ou OVOS DE CODORNA</t>
  </si>
  <si>
    <t>SIMULADOR</t>
  </si>
  <si>
    <t>Alimentação auditor</t>
  </si>
  <si>
    <t>Hospedagem auditor</t>
  </si>
  <si>
    <t>digite aqui número de hospedagens (mínimo 1)</t>
  </si>
  <si>
    <t>digite aqui número de refeições (mínimo 1)</t>
  </si>
  <si>
    <t>digite aqui número de galpões adiconais a serem avaliados (galpões de cria e recria também serão avaliados)</t>
  </si>
  <si>
    <t>* Esta é uma simulação inicial que poderá sofrer alterações conforme localização do estabelecimento, para orçamento completo preencha o formulário de solicitação inicial</t>
  </si>
  <si>
    <t>Produz até 30 mil caixas (30 dúzias) por ano</t>
  </si>
  <si>
    <t>Produz entre 30 e 90 mil caixas (30 dúzias) por ano</t>
  </si>
  <si>
    <t>Produz mais de 90 mil caixas (30 dúzias) por ano</t>
  </si>
  <si>
    <t>Investimento com o processo de auditoria do Programa de Certificação OPQ - valores serão pagos ao Organismo de Certificação</t>
  </si>
  <si>
    <t>Investimento com o Programa de Certificação OPQ - valores anuais, baseado nas informações inseridas pelo interessado, sujeito a variações</t>
  </si>
  <si>
    <t>Digite aqui o número de caixas de 30 dúzias produzidas por ano a partir dos galpões certificados,  ou o número zero (0)</t>
  </si>
  <si>
    <t>Valores cobrados pelo uso do selo nas embalagens - Estabelecimentos Ovos RS</t>
  </si>
  <si>
    <t>FAÇA AQUI A SUA SIMULAÇÃO PARA MAIS DE 1 GALPÃO (ADICIONAIS)</t>
  </si>
  <si>
    <t>ESTABELECIMENTO PARTICIPANTE DO PROGRAMA OVOS RS</t>
  </si>
  <si>
    <t>*Cada pedido de certificação será avaliado individualmente e um orçamento adequado será emitido para cada situação</t>
  </si>
  <si>
    <t>**Não há custos para a etapa de avaliação inicial e emissão do orçamento</t>
  </si>
  <si>
    <t>***Toda e qualquer cobrança é emitida somente após aceite formal da proposta orçada pelo estabelecimento (documentos assinados pelo representante do estabelecimento)</t>
  </si>
  <si>
    <t>MÓDULO 1*</t>
  </si>
  <si>
    <t>MÓDULO 2**</t>
  </si>
  <si>
    <t>Valor Mínimo e Referencial</t>
  </si>
  <si>
    <t>MÓDULO 3***</t>
  </si>
  <si>
    <t>*MÓDULO 1: Destinado a estabelecimentos que desejam certificar ovos produzidos a partir dos sistemas de produção: CONVENCIONAL, CAGE FREE, FREE RANGE ou OVOS de CODORNA</t>
  </si>
  <si>
    <r>
      <rPr>
        <b/>
        <sz val="12"/>
        <color theme="0"/>
        <rFont val="Times New Roman"/>
        <family val="1"/>
      </rPr>
      <t>Sistema CONVENCIONAL:</t>
    </r>
    <r>
      <rPr>
        <sz val="12"/>
        <color theme="0"/>
        <rFont val="Times New Roman"/>
        <family val="1"/>
      </rPr>
      <t xml:space="preserve"> Aves alojadas em gaiolas, em galpões californianos ou automatizados. Deve atender as densidades de alojamento estipuladas: 450 cm²/aves brancas e 560cm²/aves vermelhas</t>
    </r>
  </si>
  <si>
    <r>
      <rPr>
        <b/>
        <sz val="12"/>
        <color theme="1"/>
        <rFont val="Times New Roman"/>
        <family val="1"/>
      </rPr>
      <t>Sistema CAGE FREE</t>
    </r>
    <r>
      <rPr>
        <sz val="12"/>
        <color theme="1"/>
        <rFont val="Times New Roman"/>
        <family val="1"/>
      </rPr>
      <t>: Aves alojadas livres de gaiola. Deve atender a densidade de alojamento estipulada: 09 aves/m²</t>
    </r>
  </si>
  <si>
    <r>
      <rPr>
        <b/>
        <sz val="12"/>
        <color theme="1"/>
        <rFont val="Times New Roman"/>
        <family val="1"/>
      </rPr>
      <t>Sistema FREE RANGE</t>
    </r>
    <r>
      <rPr>
        <sz val="12"/>
        <color theme="1"/>
        <rFont val="Times New Roman"/>
        <family val="1"/>
      </rPr>
      <t>: Aves alojadas livres de gaiola com acesso a piquetes. Deve atender a densidade de alojamento estipulada: 07 aves/m² dentro do galpão e 05 aves/m² no piquete</t>
    </r>
  </si>
  <si>
    <r>
      <rPr>
        <b/>
        <sz val="12"/>
        <color theme="1"/>
        <rFont val="Times New Roman"/>
        <family val="1"/>
      </rPr>
      <t>OVOS de CODORNA</t>
    </r>
    <r>
      <rPr>
        <sz val="12"/>
        <color theme="1"/>
        <rFont val="Times New Roman"/>
        <family val="1"/>
      </rPr>
      <t>: Codornas alojadas em gaiolas em galpões automatizados ou não.</t>
    </r>
  </si>
  <si>
    <r>
      <rPr>
        <b/>
        <sz val="12"/>
        <color theme="1"/>
        <rFont val="Times New Roman"/>
        <family val="1"/>
      </rPr>
      <t>Sistema CAIPIRA</t>
    </r>
    <r>
      <rPr>
        <sz val="12"/>
        <color theme="1"/>
        <rFont val="Times New Roman"/>
        <family val="1"/>
      </rPr>
      <t>: Aves alojadas livres de gaiola com acesso a piquetes, alimentação isenta de produtos de origem animal. Deve atender a densidade de alojamento estipulada: 07 aves/m² dentro do galpão e 02 aves/m² no piquete</t>
    </r>
  </si>
  <si>
    <t>Deseja certificar produção de ovos em sistemas:  CAIPIRA, ORGÂNICO* ou OVOS DE CODORNA ORGÂNICO*</t>
  </si>
  <si>
    <t>Deseja certificar produção de ovos em sistema: CONVENCIONAL, CAGE FREE, FREE RANGE ou OVOS DE CODORNA CAIPIRA, ORGÂNICO* ou OVOS DE CODORNA ORGÂNICO*</t>
  </si>
  <si>
    <t>**MÓDULO 2: Destinado a estabelecimentos que desejam certificar ovos produzidos a partir dos sistemas de produção: CAIPIRA, ORGÂNICO* ou OVOS de CODORNA ORGÂNICOS*</t>
  </si>
  <si>
    <r>
      <rPr>
        <b/>
        <sz val="12"/>
        <rFont val="Times New Roman"/>
        <family val="1"/>
      </rPr>
      <t>Sistema ORGÂNICO*</t>
    </r>
    <r>
      <rPr>
        <sz val="12"/>
        <rFont val="Times New Roman"/>
        <family val="1"/>
      </rPr>
      <t>: Aves alojadas livres de gaiola com acesso a piquetes, alimentação e manejo seguindo requisitos da produção orgânica. Deve atender a densidade de alojamento estipulada: 06 aves/m² dentro do galpão e 03 m²/ave no piquete ou 1m²/ave em piquete rotacionado</t>
    </r>
  </si>
  <si>
    <r>
      <rPr>
        <b/>
        <sz val="12"/>
        <color theme="0"/>
        <rFont val="Times New Roman"/>
        <family val="1"/>
      </rPr>
      <t>OVOS DE CODORNA ORGÂNICO*</t>
    </r>
    <r>
      <rPr>
        <sz val="12"/>
        <color theme="0"/>
        <rFont val="Times New Roman"/>
        <family val="1"/>
      </rPr>
      <t>: Codornas produzidas seguindo os preceitos da produção orgânica. Deve atender a densidade de alojamento estipulada: 18 aves/m² dentro do galpão e 0,5m²/ave no piquete ou 0,2m²/ave em piquete rotacionado</t>
    </r>
  </si>
  <si>
    <t>*O Programa de Certificação Ovos Plus Quality disponibiliza consultoria para certificação da produção orgânica. Ainda não possui os requisitos necessários para certificar a produção de ovos orgânicos. Consulte valores e condições especiais.</t>
  </si>
  <si>
    <t>***MÓDULO 3: Destinado a estabelecimentos que desejam certificar ovos produzidos a partir de todos os sistemas de produção previstos neste Programa de Certificação: CONVENCIONAL, CAGE FREE, FREE RANGE, CAIPIRA, ORGÂNICO* ou OVOS de CODORNA em Sistemas CONVENCIONAL OU ORGÂNICOS*</t>
  </si>
  <si>
    <t>Membros  Programa Ovos RS consulte ASGAV para condições específicas.</t>
  </si>
  <si>
    <t>Pacote mínimo contempla avaliação documental e in loco referente a 1 galpão, fábrica de ração, sala de classificação</t>
  </si>
  <si>
    <t>Deslocamento auditor**</t>
  </si>
  <si>
    <t>Para estimativa dos custos de deslocamento digite aqui a distância em KM do seu estabelecimento até Porto Alegre/RS</t>
  </si>
  <si>
    <t>**Deslocamento é calculado considerando como ponto de partida Porto Alegre e utilizando a seguinte fórmula: distância em km de Porto Alegre até a granja x 2 (ida e volta) / 60 km/hs (média de deslocamento) x 180,00 (valor da hora técnica do auditor). Para deslocamentos fora do estado do RS, OCP avaliará e apresentará opções de deslocamento e respectivos custos para decisão do produtor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</si>
</sst>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164" formatCode="&quot;R$&quot;\ #,##0.0000;[Red]\-&quot;R$&quot;\ #,##0.0000"/>
    <numFmt numFmtId="165" formatCode="&quot;R$&quot;\ #,##0.00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4"/>
      <color theme="0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u/>
      <sz val="11"/>
      <color theme="10"/>
      <name val="Calibri"/>
      <family val="2"/>
      <scheme val="minor"/>
    </font>
    <font>
      <b/>
      <u/>
      <sz val="18"/>
      <color theme="0"/>
      <name val="Times New Roman"/>
      <family val="1"/>
    </font>
    <font>
      <b/>
      <sz val="20"/>
      <color theme="0"/>
      <name val="Times New Roman"/>
      <family val="1"/>
    </font>
    <font>
      <u/>
      <sz val="12"/>
      <color rgb="FF0070C0"/>
      <name val="Times New Roman"/>
      <family val="1"/>
    </font>
    <font>
      <i/>
      <sz val="12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74999237037263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81">
    <xf numFmtId="0" fontId="0" fillId="0" borderId="0" xfId="0"/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" fillId="0" borderId="0" xfId="0" applyFont="1"/>
    <xf numFmtId="0" fontId="1" fillId="0" borderId="0" xfId="0" applyNumberFormat="1" applyFont="1" applyAlignment="1">
      <alignment horizontal="center"/>
    </xf>
    <xf numFmtId="0" fontId="4" fillId="0" borderId="0" xfId="0" applyFont="1" applyFill="1" applyAlignment="1">
      <alignment horizontal="left" wrapText="1"/>
    </xf>
    <xf numFmtId="0" fontId="1" fillId="0" borderId="0" xfId="0" applyFont="1" applyFill="1"/>
    <xf numFmtId="0" fontId="4" fillId="0" borderId="0" xfId="0" applyFont="1" applyFill="1" applyAlignment="1">
      <alignment wrapText="1"/>
    </xf>
    <xf numFmtId="164" fontId="4" fillId="0" borderId="0" xfId="0" applyNumberFormat="1" applyFont="1" applyFill="1" applyAlignment="1">
      <alignment horizontal="left" wrapText="1"/>
    </xf>
    <xf numFmtId="0" fontId="4" fillId="0" borderId="0" xfId="0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5" fillId="0" borderId="0" xfId="0" applyNumberFormat="1" applyFont="1" applyFill="1" applyAlignment="1">
      <alignment horizontal="left" wrapText="1"/>
    </xf>
    <xf numFmtId="0" fontId="5" fillId="0" borderId="1" xfId="0" applyNumberFormat="1" applyFont="1" applyFill="1" applyBorder="1" applyAlignment="1">
      <alignment horizontal="left" wrapText="1"/>
    </xf>
    <xf numFmtId="0" fontId="4" fillId="0" borderId="0" xfId="0" applyFont="1" applyFill="1"/>
    <xf numFmtId="0" fontId="3" fillId="0" borderId="0" xfId="0" applyFont="1" applyFill="1"/>
    <xf numFmtId="0" fontId="1" fillId="0" borderId="0" xfId="0" applyFont="1" applyAlignment="1">
      <alignment wrapText="1"/>
    </xf>
    <xf numFmtId="0" fontId="2" fillId="0" borderId="0" xfId="0" applyFont="1" applyFill="1" applyAlignment="1"/>
    <xf numFmtId="0" fontId="10" fillId="0" borderId="0" xfId="0" applyFont="1" applyFill="1" applyAlignment="1"/>
    <xf numFmtId="0" fontId="10" fillId="0" borderId="0" xfId="0" applyFont="1" applyFill="1" applyAlignment="1">
      <alignment horizontal="left"/>
    </xf>
    <xf numFmtId="0" fontId="2" fillId="0" borderId="1" xfId="0" applyFont="1" applyBorder="1"/>
    <xf numFmtId="164" fontId="1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165" fontId="1" fillId="0" borderId="0" xfId="0" applyNumberFormat="1" applyFont="1" applyAlignment="1">
      <alignment horizontal="center" vertical="top"/>
    </xf>
    <xf numFmtId="165" fontId="4" fillId="8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14" fillId="0" borderId="0" xfId="0" applyFont="1" applyAlignment="1">
      <alignment vertical="top"/>
    </xf>
    <xf numFmtId="0" fontId="14" fillId="0" borderId="0" xfId="0" applyFont="1"/>
    <xf numFmtId="8" fontId="4" fillId="8" borderId="0" xfId="0" applyNumberFormat="1" applyFont="1" applyFill="1" applyAlignment="1">
      <alignment horizontal="center"/>
    </xf>
    <xf numFmtId="0" fontId="10" fillId="0" borderId="0" xfId="0" applyFont="1" applyFill="1" applyAlignment="1">
      <alignment wrapText="1"/>
    </xf>
    <xf numFmtId="0" fontId="14" fillId="0" borderId="1" xfId="0" applyFont="1" applyBorder="1"/>
    <xf numFmtId="0" fontId="1" fillId="0" borderId="1" xfId="0" applyNumberFormat="1" applyFont="1" applyBorder="1" applyAlignment="1">
      <alignment horizontal="center"/>
    </xf>
    <xf numFmtId="0" fontId="2" fillId="0" borderId="2" xfId="0" applyFont="1" applyBorder="1"/>
    <xf numFmtId="0" fontId="14" fillId="0" borderId="2" xfId="0" applyFont="1" applyBorder="1"/>
    <xf numFmtId="0" fontId="1" fillId="0" borderId="2" xfId="0" applyNumberFormat="1" applyFont="1" applyBorder="1" applyAlignment="1">
      <alignment horizontal="center"/>
    </xf>
    <xf numFmtId="8" fontId="4" fillId="4" borderId="0" xfId="0" applyNumberFormat="1" applyFont="1" applyFill="1" applyAlignment="1">
      <alignment horizontal="center"/>
    </xf>
    <xf numFmtId="8" fontId="4" fillId="4" borderId="3" xfId="0" applyNumberFormat="1" applyFont="1" applyFill="1" applyBorder="1" applyAlignment="1">
      <alignment horizontal="center"/>
    </xf>
    <xf numFmtId="2" fontId="14" fillId="0" borderId="0" xfId="0" applyNumberFormat="1" applyFont="1"/>
    <xf numFmtId="2" fontId="14" fillId="0" borderId="1" xfId="0" applyNumberFormat="1" applyFont="1" applyBorder="1"/>
    <xf numFmtId="0" fontId="4" fillId="8" borderId="0" xfId="0" applyFont="1" applyFill="1"/>
    <xf numFmtId="0" fontId="1" fillId="8" borderId="0" xfId="0" applyFont="1" applyFill="1"/>
    <xf numFmtId="0" fontId="14" fillId="0" borderId="0" xfId="0" applyFont="1" applyAlignment="1">
      <alignment vertical="top" wrapText="1"/>
    </xf>
    <xf numFmtId="165" fontId="1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4" fillId="3" borderId="0" xfId="0" applyFont="1" applyFill="1" applyAlignment="1">
      <alignment horizontal="left" vertical="center" wrapText="1"/>
    </xf>
    <xf numFmtId="0" fontId="13" fillId="7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left" wrapText="1"/>
    </xf>
    <xf numFmtId="0" fontId="4" fillId="8" borderId="0" xfId="0" applyFont="1" applyFill="1" applyAlignment="1">
      <alignment horizontal="left"/>
    </xf>
    <xf numFmtId="0" fontId="5" fillId="13" borderId="0" xfId="0" applyFont="1" applyFill="1" applyAlignment="1">
      <alignment horizontal="center"/>
    </xf>
    <xf numFmtId="0" fontId="2" fillId="9" borderId="1" xfId="0" applyFont="1" applyFill="1" applyBorder="1" applyAlignment="1">
      <alignment horizontal="center" vertical="top"/>
    </xf>
    <xf numFmtId="0" fontId="2" fillId="4" borderId="0" xfId="0" applyFont="1" applyFill="1" applyAlignment="1">
      <alignment horizontal="left"/>
    </xf>
    <xf numFmtId="0" fontId="4" fillId="3" borderId="0" xfId="0" applyFont="1" applyFill="1" applyAlignment="1">
      <alignment horizontal="left" wrapText="1"/>
    </xf>
    <xf numFmtId="0" fontId="12" fillId="17" borderId="0" xfId="1" applyFont="1" applyFill="1" applyAlignment="1">
      <alignment horizontal="center"/>
    </xf>
    <xf numFmtId="0" fontId="1" fillId="10" borderId="0" xfId="0" applyFont="1" applyFill="1" applyAlignment="1">
      <alignment horizontal="left" wrapText="1"/>
    </xf>
    <xf numFmtId="0" fontId="1" fillId="2" borderId="0" xfId="0" applyFont="1" applyFill="1" applyAlignment="1">
      <alignment horizontal="left" vertical="center" wrapText="1"/>
    </xf>
    <xf numFmtId="0" fontId="12" fillId="12" borderId="0" xfId="1" applyFont="1" applyFill="1" applyAlignment="1">
      <alignment horizontal="center"/>
    </xf>
    <xf numFmtId="0" fontId="6" fillId="5" borderId="0" xfId="0" applyFont="1" applyFill="1" applyAlignment="1">
      <alignment horizontal="left"/>
    </xf>
    <xf numFmtId="0" fontId="6" fillId="12" borderId="0" xfId="0" applyFont="1" applyFill="1" applyAlignment="1">
      <alignment horizontal="left" vertical="center" wrapText="1"/>
    </xf>
    <xf numFmtId="0" fontId="9" fillId="6" borderId="0" xfId="0" applyFont="1" applyFill="1" applyAlignment="1">
      <alignment horizontal="left" vertical="center" wrapText="1"/>
    </xf>
    <xf numFmtId="0" fontId="1" fillId="11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8" fontId="2" fillId="0" borderId="0" xfId="0" applyNumberFormat="1" applyFont="1" applyBorder="1" applyAlignment="1">
      <alignment horizontal="left" vertical="center"/>
    </xf>
    <xf numFmtId="8" fontId="2" fillId="0" borderId="1" xfId="0" applyNumberFormat="1" applyFont="1" applyBorder="1" applyAlignment="1">
      <alignment horizontal="left" vertical="center"/>
    </xf>
    <xf numFmtId="0" fontId="1" fillId="15" borderId="0" xfId="0" applyFont="1" applyFill="1" applyAlignment="1">
      <alignment horizontal="left" wrapText="1"/>
    </xf>
    <xf numFmtId="0" fontId="8" fillId="16" borderId="0" xfId="0" applyFont="1" applyFill="1" applyAlignment="1">
      <alignment horizontal="left" wrapText="1"/>
    </xf>
    <xf numFmtId="0" fontId="12" fillId="14" borderId="0" xfId="1" applyFont="1" applyFill="1" applyAlignment="1">
      <alignment horizontal="center"/>
    </xf>
    <xf numFmtId="0" fontId="6" fillId="14" borderId="0" xfId="0" applyFont="1" applyFill="1" applyAlignment="1">
      <alignment horizontal="left" vertical="center" wrapText="1"/>
    </xf>
    <xf numFmtId="0" fontId="6" fillId="17" borderId="0" xfId="0" applyFont="1" applyFill="1" applyAlignment="1">
      <alignment horizontal="left" vertical="center" wrapText="1"/>
    </xf>
    <xf numFmtId="0" fontId="9" fillId="18" borderId="0" xfId="0" applyFont="1" applyFill="1" applyAlignment="1">
      <alignment horizontal="left" wrapText="1"/>
    </xf>
    <xf numFmtId="0" fontId="10" fillId="5" borderId="0" xfId="0" applyFont="1" applyFill="1" applyAlignment="1">
      <alignment horizontal="left" wrapText="1"/>
    </xf>
    <xf numFmtId="0" fontId="15" fillId="8" borderId="0" xfId="0" applyFont="1" applyFill="1" applyAlignment="1">
      <alignment horizontal="left" vertical="center" wrapText="1"/>
    </xf>
    <xf numFmtId="0" fontId="2" fillId="4" borderId="3" xfId="0" applyFont="1" applyFill="1" applyBorder="1" applyAlignment="1">
      <alignment horizontal="left"/>
    </xf>
    <xf numFmtId="8" fontId="2" fillId="0" borderId="0" xfId="0" applyNumberFormat="1" applyFont="1" applyBorder="1" applyAlignment="1">
      <alignment horizontal="center" vertical="center"/>
    </xf>
    <xf numFmtId="8" fontId="2" fillId="0" borderId="1" xfId="0" applyNumberFormat="1" applyFont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E7DD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4"/>
  <sheetViews>
    <sheetView showGridLines="0" tabSelected="1" zoomScale="90" zoomScaleNormal="90" workbookViewId="0">
      <selection sqref="A1:D2"/>
    </sheetView>
  </sheetViews>
  <sheetFormatPr defaultRowHeight="15.75" x14ac:dyDescent="0.25"/>
  <cols>
    <col min="1" max="1" width="67.7109375" style="1" customWidth="1"/>
    <col min="2" max="2" width="112" style="1" bestFit="1" customWidth="1"/>
    <col min="3" max="3" width="14.42578125" style="1" customWidth="1"/>
    <col min="4" max="4" width="14.42578125" style="6" customWidth="1"/>
    <col min="5" max="16384" width="9.140625" style="1"/>
  </cols>
  <sheetData>
    <row r="1" spans="1:15" x14ac:dyDescent="0.25">
      <c r="A1" s="47" t="s">
        <v>17</v>
      </c>
      <c r="B1" s="47"/>
      <c r="C1" s="47"/>
      <c r="D1" s="47"/>
    </row>
    <row r="2" spans="1:15" x14ac:dyDescent="0.25">
      <c r="A2" s="47"/>
      <c r="B2" s="47"/>
      <c r="C2" s="47"/>
      <c r="D2" s="47"/>
    </row>
    <row r="3" spans="1:15" x14ac:dyDescent="0.25">
      <c r="A3" s="48" t="s">
        <v>18</v>
      </c>
      <c r="B3" s="48"/>
      <c r="C3" s="13"/>
      <c r="D3" s="13"/>
      <c r="F3" s="60" t="s">
        <v>25</v>
      </c>
      <c r="G3" s="60"/>
      <c r="H3" s="60"/>
      <c r="I3" s="60"/>
      <c r="J3" s="60"/>
      <c r="K3" s="60"/>
      <c r="L3" s="60"/>
      <c r="M3" s="60"/>
      <c r="N3" s="60"/>
      <c r="O3" s="60"/>
    </row>
    <row r="4" spans="1:15" x14ac:dyDescent="0.25">
      <c r="A4" s="48" t="s">
        <v>19</v>
      </c>
      <c r="B4" s="48"/>
      <c r="C4" s="13"/>
      <c r="D4" s="13"/>
      <c r="F4" s="60"/>
      <c r="G4" s="60"/>
      <c r="H4" s="60"/>
      <c r="I4" s="60"/>
      <c r="J4" s="60"/>
      <c r="K4" s="60"/>
      <c r="L4" s="60"/>
      <c r="M4" s="60"/>
      <c r="N4" s="60"/>
      <c r="O4" s="60"/>
    </row>
    <row r="5" spans="1:15" ht="15.75" customHeight="1" x14ac:dyDescent="0.25">
      <c r="A5" s="49" t="s">
        <v>20</v>
      </c>
      <c r="B5" s="49"/>
      <c r="C5" s="5"/>
      <c r="D5" s="5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15" x14ac:dyDescent="0.25">
      <c r="A6" s="49"/>
      <c r="B6" s="49"/>
      <c r="C6" s="5"/>
      <c r="D6" s="5"/>
      <c r="F6" s="60"/>
      <c r="G6" s="60"/>
      <c r="H6" s="60"/>
      <c r="I6" s="60"/>
      <c r="J6" s="60"/>
      <c r="K6" s="60"/>
      <c r="L6" s="60"/>
      <c r="M6" s="60"/>
      <c r="N6" s="60"/>
      <c r="O6" s="60"/>
    </row>
    <row r="7" spans="1:15" x14ac:dyDescent="0.25">
      <c r="A7" s="49"/>
      <c r="B7" s="49"/>
      <c r="C7" s="49"/>
      <c r="D7" s="49"/>
    </row>
    <row r="8" spans="1:15" ht="18" customHeight="1" x14ac:dyDescent="0.25">
      <c r="A8" s="5"/>
      <c r="B8" s="5"/>
      <c r="C8" s="5"/>
      <c r="D8" s="5"/>
      <c r="F8" s="61" t="s">
        <v>26</v>
      </c>
      <c r="G8" s="61"/>
      <c r="H8" s="61"/>
      <c r="I8" s="61"/>
      <c r="J8" s="61"/>
      <c r="K8" s="61"/>
      <c r="L8" s="61"/>
      <c r="M8" s="61"/>
      <c r="N8" s="61"/>
      <c r="O8" s="61"/>
    </row>
    <row r="9" spans="1:15" ht="19.5" customHeight="1" x14ac:dyDescent="0.25">
      <c r="A9" s="41" t="s">
        <v>38</v>
      </c>
      <c r="B9" s="42"/>
      <c r="F9" s="61"/>
      <c r="G9" s="61"/>
      <c r="H9" s="61"/>
      <c r="I9" s="61"/>
      <c r="J9" s="61"/>
      <c r="K9" s="61"/>
      <c r="L9" s="61"/>
      <c r="M9" s="61"/>
      <c r="N9" s="61"/>
      <c r="O9" s="61"/>
    </row>
    <row r="10" spans="1:15" s="6" customFormat="1" ht="21.75" customHeight="1" x14ac:dyDescent="0.25">
      <c r="A10" s="14"/>
      <c r="F10" s="61"/>
      <c r="G10" s="61"/>
      <c r="H10" s="61"/>
      <c r="I10" s="61"/>
      <c r="J10" s="61"/>
      <c r="K10" s="61"/>
      <c r="L10" s="61"/>
      <c r="M10" s="61"/>
      <c r="N10" s="61"/>
      <c r="O10" s="61"/>
    </row>
    <row r="11" spans="1:15" ht="22.5" x14ac:dyDescent="0.3">
      <c r="A11" s="58" t="s">
        <v>21</v>
      </c>
      <c r="B11" s="58"/>
      <c r="C11" s="58"/>
      <c r="D11" s="16"/>
      <c r="F11" s="15"/>
      <c r="G11" s="15"/>
      <c r="H11" s="15"/>
      <c r="I11" s="15"/>
      <c r="J11" s="15"/>
      <c r="K11" s="15"/>
      <c r="L11" s="15"/>
      <c r="M11" s="15"/>
      <c r="N11" s="15"/>
      <c r="O11" s="15"/>
    </row>
    <row r="12" spans="1:15" ht="18.75" x14ac:dyDescent="0.3">
      <c r="A12" s="59" t="s">
        <v>1</v>
      </c>
      <c r="B12" s="59"/>
      <c r="C12" s="59"/>
      <c r="D12" s="16"/>
      <c r="F12" s="62" t="s">
        <v>27</v>
      </c>
      <c r="G12" s="62"/>
      <c r="H12" s="62"/>
      <c r="I12" s="62"/>
      <c r="J12" s="62"/>
      <c r="K12" s="62"/>
      <c r="L12" s="62"/>
      <c r="M12" s="62"/>
      <c r="N12" s="62"/>
      <c r="O12" s="62"/>
    </row>
    <row r="13" spans="1:15" x14ac:dyDescent="0.25">
      <c r="D13" s="17"/>
      <c r="F13" s="62"/>
      <c r="G13" s="62"/>
      <c r="H13" s="62"/>
      <c r="I13" s="62"/>
      <c r="J13" s="62"/>
      <c r="K13" s="62"/>
      <c r="L13" s="62"/>
      <c r="M13" s="62"/>
      <c r="N13" s="62"/>
      <c r="O13" s="62"/>
    </row>
    <row r="14" spans="1:15" x14ac:dyDescent="0.25">
      <c r="A14" s="18"/>
      <c r="B14" s="18"/>
      <c r="C14" s="18"/>
      <c r="D14" s="17"/>
      <c r="F14" s="25"/>
      <c r="G14" s="25"/>
      <c r="H14" s="25"/>
      <c r="I14" s="25"/>
      <c r="J14" s="25"/>
      <c r="K14" s="25"/>
      <c r="L14" s="25"/>
      <c r="M14" s="25"/>
      <c r="N14" s="25"/>
      <c r="O14" s="25"/>
    </row>
    <row r="15" spans="1:15" ht="18.75" x14ac:dyDescent="0.3">
      <c r="A15" s="63" t="s">
        <v>2</v>
      </c>
      <c r="B15" s="63"/>
      <c r="C15" s="63"/>
      <c r="F15" s="56" t="s">
        <v>28</v>
      </c>
      <c r="G15" s="56"/>
      <c r="H15" s="56"/>
      <c r="I15" s="56"/>
      <c r="J15" s="56"/>
      <c r="K15" s="56"/>
      <c r="L15" s="56"/>
      <c r="M15" s="56"/>
      <c r="N15" s="56"/>
      <c r="O15" s="56"/>
    </row>
    <row r="16" spans="1:15" ht="15.75" customHeight="1" x14ac:dyDescent="0.25">
      <c r="A16" s="66" t="s">
        <v>23</v>
      </c>
      <c r="B16" s="64" t="s">
        <v>39</v>
      </c>
      <c r="C16" s="68">
        <v>4874.1899999999996</v>
      </c>
      <c r="F16" s="56"/>
      <c r="G16" s="56"/>
      <c r="H16" s="56"/>
      <c r="I16" s="56"/>
      <c r="J16" s="56"/>
      <c r="K16" s="56"/>
      <c r="L16" s="56"/>
      <c r="M16" s="56"/>
      <c r="N16" s="56"/>
      <c r="O16" s="56"/>
    </row>
    <row r="17" spans="1:15" ht="21" customHeight="1" x14ac:dyDescent="0.25">
      <c r="A17" s="67"/>
      <c r="B17" s="65"/>
      <c r="C17" s="69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ht="21.75" customHeight="1" x14ac:dyDescent="0.25">
      <c r="A18" s="22" t="s">
        <v>3</v>
      </c>
      <c r="B18" s="28" t="s">
        <v>6</v>
      </c>
      <c r="C18" s="23" t="e">
        <f>50*$B$18</f>
        <v>#VALUE!</v>
      </c>
      <c r="F18" s="57" t="s">
        <v>29</v>
      </c>
      <c r="G18" s="57"/>
      <c r="H18" s="57"/>
      <c r="I18" s="57"/>
      <c r="J18" s="57"/>
      <c r="K18" s="57"/>
      <c r="L18" s="57"/>
      <c r="M18" s="57"/>
      <c r="N18" s="57"/>
      <c r="O18" s="57"/>
    </row>
    <row r="19" spans="1:15" ht="15.75" customHeight="1" x14ac:dyDescent="0.25">
      <c r="A19" s="22" t="s">
        <v>4</v>
      </c>
      <c r="B19" s="28" t="s">
        <v>5</v>
      </c>
      <c r="C19" s="23" t="e">
        <f>$B$19*250</f>
        <v>#VALUE!</v>
      </c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 spans="1:15" ht="24" customHeight="1" x14ac:dyDescent="0.25">
      <c r="A20" s="21" t="s">
        <v>40</v>
      </c>
      <c r="B20" s="43" t="s">
        <v>41</v>
      </c>
      <c r="C20" s="44" t="e">
        <f>(2*($B$20/60))*180</f>
        <v>#VALUE!</v>
      </c>
      <c r="F20" s="27"/>
      <c r="G20" s="27"/>
      <c r="H20" s="27"/>
      <c r="I20" s="27"/>
      <c r="J20" s="27"/>
      <c r="K20" s="27"/>
      <c r="L20" s="27"/>
      <c r="M20" s="27"/>
      <c r="N20" s="27"/>
      <c r="O20" s="27"/>
    </row>
    <row r="21" spans="1:15" x14ac:dyDescent="0.25">
      <c r="A21" s="52" t="s">
        <v>16</v>
      </c>
      <c r="B21" s="52"/>
      <c r="C21" s="52"/>
    </row>
    <row r="22" spans="1:15" x14ac:dyDescent="0.25">
      <c r="A22" s="34" t="s">
        <v>0</v>
      </c>
      <c r="B22" s="35" t="s">
        <v>7</v>
      </c>
      <c r="C22" s="36" t="e">
        <f>$B$22*144</f>
        <v>#VALUE!</v>
      </c>
    </row>
    <row r="23" spans="1:15" x14ac:dyDescent="0.25">
      <c r="A23" s="19"/>
      <c r="B23" s="32"/>
      <c r="C23" s="33"/>
    </row>
    <row r="24" spans="1:15" x14ac:dyDescent="0.25">
      <c r="A24" s="53" t="s">
        <v>12</v>
      </c>
      <c r="B24" s="53"/>
      <c r="C24" s="37" t="e">
        <f>$C$16+$C$18+$C$19+$C$20+$C$22</f>
        <v>#VALUE!</v>
      </c>
    </row>
    <row r="25" spans="1:15" ht="15.75" customHeight="1" x14ac:dyDescent="0.25">
      <c r="A25" s="54" t="s">
        <v>8</v>
      </c>
      <c r="B25" s="54"/>
      <c r="C25" s="54"/>
    </row>
    <row r="26" spans="1:15" ht="42.75" customHeight="1" x14ac:dyDescent="0.25">
      <c r="A26" s="46" t="s">
        <v>42</v>
      </c>
      <c r="B26" s="46"/>
      <c r="C26" s="46"/>
    </row>
    <row r="27" spans="1:15" x14ac:dyDescent="0.25">
      <c r="A27" s="7"/>
      <c r="B27" s="7"/>
      <c r="C27" s="7"/>
    </row>
    <row r="28" spans="1:15" x14ac:dyDescent="0.25">
      <c r="A28" s="51" t="s">
        <v>15</v>
      </c>
      <c r="B28" s="51"/>
      <c r="C28" s="51"/>
    </row>
    <row r="29" spans="1:15" x14ac:dyDescent="0.25">
      <c r="A29" s="3" t="s">
        <v>9</v>
      </c>
      <c r="B29" s="39" t="s">
        <v>14</v>
      </c>
      <c r="C29" s="11" t="e">
        <f>$B$29*0.05</f>
        <v>#VALUE!</v>
      </c>
    </row>
    <row r="30" spans="1:15" x14ac:dyDescent="0.25">
      <c r="A30" s="3" t="s">
        <v>10</v>
      </c>
      <c r="B30" s="39" t="s">
        <v>14</v>
      </c>
      <c r="C30" s="11" t="e">
        <f>$B$30*0.04</f>
        <v>#VALUE!</v>
      </c>
    </row>
    <row r="31" spans="1:15" x14ac:dyDescent="0.25">
      <c r="A31" s="19" t="s">
        <v>11</v>
      </c>
      <c r="B31" s="40" t="s">
        <v>14</v>
      </c>
      <c r="C31" s="12" t="e">
        <f>$B$31*0.02</f>
        <v>#VALUE!</v>
      </c>
    </row>
    <row r="32" spans="1:15" x14ac:dyDescent="0.25">
      <c r="A32" s="3"/>
      <c r="B32" s="20"/>
      <c r="C32" s="8"/>
    </row>
    <row r="33" spans="1:15" x14ac:dyDescent="0.25">
      <c r="A33" s="50" t="s">
        <v>13</v>
      </c>
      <c r="B33" s="50"/>
      <c r="C33" s="24" t="e">
        <f>$C$24+$C$29+$C$30+$C$31</f>
        <v>#VALUE!</v>
      </c>
    </row>
    <row r="34" spans="1:15" ht="15.75" customHeight="1" x14ac:dyDescent="0.25">
      <c r="D34" s="7"/>
    </row>
    <row r="35" spans="1:15" s="6" customFormat="1" x14ac:dyDescent="0.25">
      <c r="D35" s="7"/>
    </row>
    <row r="36" spans="1:15" s="6" customFormat="1" x14ac:dyDescent="0.25">
      <c r="D36" s="5"/>
      <c r="F36" s="73" t="s">
        <v>33</v>
      </c>
      <c r="G36" s="73"/>
      <c r="H36" s="73"/>
      <c r="I36" s="73"/>
      <c r="J36" s="73"/>
      <c r="K36" s="73"/>
      <c r="L36" s="73"/>
      <c r="M36" s="73"/>
      <c r="N36" s="73"/>
      <c r="O36" s="73"/>
    </row>
    <row r="37" spans="1:15" s="6" customFormat="1" x14ac:dyDescent="0.25">
      <c r="D37" s="5"/>
      <c r="F37" s="73"/>
      <c r="G37" s="73"/>
      <c r="H37" s="73"/>
      <c r="I37" s="73"/>
      <c r="J37" s="73"/>
      <c r="K37" s="73"/>
      <c r="L37" s="73"/>
      <c r="M37" s="73"/>
      <c r="N37" s="73"/>
      <c r="O37" s="73"/>
    </row>
    <row r="38" spans="1:15" s="6" customFormat="1" ht="22.5" x14ac:dyDescent="0.3">
      <c r="A38" s="72" t="s">
        <v>22</v>
      </c>
      <c r="B38" s="72"/>
      <c r="C38" s="72"/>
      <c r="D38" s="5"/>
      <c r="F38" s="73"/>
      <c r="G38" s="73"/>
      <c r="H38" s="73"/>
      <c r="I38" s="73"/>
      <c r="J38" s="73"/>
      <c r="K38" s="73"/>
      <c r="L38" s="73"/>
      <c r="M38" s="73"/>
      <c r="N38" s="73"/>
      <c r="O38" s="73"/>
    </row>
    <row r="39" spans="1:15" s="6" customFormat="1" ht="18.75" x14ac:dyDescent="0.3">
      <c r="A39" s="59" t="s">
        <v>31</v>
      </c>
      <c r="B39" s="59"/>
      <c r="C39" s="59"/>
      <c r="D39" s="5"/>
      <c r="F39" s="73"/>
      <c r="G39" s="73"/>
      <c r="H39" s="73"/>
      <c r="I39" s="73"/>
      <c r="J39" s="73"/>
      <c r="K39" s="73"/>
      <c r="L39" s="73"/>
      <c r="M39" s="73"/>
      <c r="N39" s="73"/>
      <c r="O39" s="73"/>
    </row>
    <row r="40" spans="1:15" s="6" customFormat="1" x14ac:dyDescent="0.25">
      <c r="D40" s="5"/>
    </row>
    <row r="41" spans="1:15" s="6" customFormat="1" ht="18.75" x14ac:dyDescent="0.3">
      <c r="A41" s="63" t="s">
        <v>2</v>
      </c>
      <c r="B41" s="63"/>
      <c r="C41" s="63"/>
      <c r="D41" s="5"/>
    </row>
    <row r="42" spans="1:15" ht="23.25" customHeight="1" x14ac:dyDescent="0.25">
      <c r="A42" s="66" t="s">
        <v>23</v>
      </c>
      <c r="B42" s="64" t="s">
        <v>39</v>
      </c>
      <c r="C42" s="68">
        <v>5542.18</v>
      </c>
      <c r="F42" s="70" t="s">
        <v>30</v>
      </c>
      <c r="G42" s="70"/>
      <c r="H42" s="70"/>
      <c r="I42" s="70"/>
      <c r="J42" s="70"/>
      <c r="K42" s="70"/>
      <c r="L42" s="70"/>
      <c r="M42" s="70"/>
      <c r="N42" s="70"/>
      <c r="O42" s="70"/>
    </row>
    <row r="43" spans="1:15" ht="25.5" customHeight="1" x14ac:dyDescent="0.25">
      <c r="A43" s="67"/>
      <c r="B43" s="65"/>
      <c r="C43" s="69"/>
      <c r="F43" s="70"/>
      <c r="G43" s="70"/>
      <c r="H43" s="70"/>
      <c r="I43" s="70"/>
      <c r="J43" s="70"/>
      <c r="K43" s="70"/>
      <c r="L43" s="70"/>
      <c r="M43" s="70"/>
      <c r="N43" s="70"/>
      <c r="O43" s="70"/>
    </row>
    <row r="44" spans="1:15" x14ac:dyDescent="0.25">
      <c r="A44" s="3" t="s">
        <v>3</v>
      </c>
      <c r="B44" s="29" t="s">
        <v>6</v>
      </c>
      <c r="C44" s="4" t="e">
        <f>50*$B$44</f>
        <v>#VALUE!</v>
      </c>
    </row>
    <row r="45" spans="1:15" ht="25.5" customHeight="1" x14ac:dyDescent="0.25">
      <c r="A45" s="3" t="s">
        <v>4</v>
      </c>
      <c r="B45" s="29" t="s">
        <v>5</v>
      </c>
      <c r="C45" s="4" t="e">
        <f>$B$45*250</f>
        <v>#VALUE!</v>
      </c>
      <c r="F45" s="71" t="s">
        <v>34</v>
      </c>
      <c r="G45" s="71"/>
      <c r="H45" s="71"/>
      <c r="I45" s="71"/>
      <c r="J45" s="71"/>
      <c r="K45" s="71"/>
      <c r="L45" s="71"/>
      <c r="M45" s="71"/>
      <c r="N45" s="71"/>
      <c r="O45" s="71"/>
    </row>
    <row r="46" spans="1:15" ht="25.5" customHeight="1" x14ac:dyDescent="0.25">
      <c r="A46" s="3" t="s">
        <v>40</v>
      </c>
      <c r="B46" s="45" t="s">
        <v>41</v>
      </c>
      <c r="C46" s="44" t="e">
        <f>(2*($B$46/60))*180</f>
        <v>#VALUE!</v>
      </c>
      <c r="F46" s="71"/>
      <c r="G46" s="71"/>
      <c r="H46" s="71"/>
      <c r="I46" s="71"/>
      <c r="J46" s="71"/>
      <c r="K46" s="71"/>
      <c r="L46" s="71"/>
      <c r="M46" s="71"/>
      <c r="N46" s="71"/>
      <c r="O46" s="71"/>
    </row>
    <row r="47" spans="1:15" x14ac:dyDescent="0.25">
      <c r="A47" s="52" t="s">
        <v>16</v>
      </c>
      <c r="B47" s="52"/>
      <c r="C47" s="52"/>
    </row>
    <row r="48" spans="1:15" x14ac:dyDescent="0.25">
      <c r="A48" s="34" t="s">
        <v>0</v>
      </c>
      <c r="B48" s="35" t="s">
        <v>7</v>
      </c>
      <c r="C48" s="36" t="e">
        <f>$B$48*216</f>
        <v>#VALUE!</v>
      </c>
    </row>
    <row r="49" spans="1:15" x14ac:dyDescent="0.25">
      <c r="A49" s="19"/>
      <c r="B49" s="32"/>
      <c r="C49" s="33"/>
    </row>
    <row r="50" spans="1:15" ht="24" customHeight="1" x14ac:dyDescent="0.25">
      <c r="A50" s="53" t="s">
        <v>12</v>
      </c>
      <c r="B50" s="53"/>
      <c r="C50" s="37" t="e">
        <f>$C$42+$C$44+$C$45+$C$46+$C$48</f>
        <v>#VALUE!</v>
      </c>
      <c r="F50" s="75" t="s">
        <v>35</v>
      </c>
      <c r="G50" s="75"/>
      <c r="H50" s="75"/>
      <c r="I50" s="75"/>
      <c r="J50" s="75"/>
      <c r="K50" s="75"/>
      <c r="L50" s="75"/>
      <c r="M50" s="75"/>
      <c r="N50" s="75"/>
      <c r="O50" s="75"/>
    </row>
    <row r="51" spans="1:15" ht="29.25" customHeight="1" x14ac:dyDescent="0.25">
      <c r="A51" s="54" t="s">
        <v>8</v>
      </c>
      <c r="B51" s="54"/>
      <c r="C51" s="54"/>
      <c r="D51" s="7"/>
      <c r="F51" s="75"/>
      <c r="G51" s="75"/>
      <c r="H51" s="75"/>
      <c r="I51" s="75"/>
      <c r="J51" s="75"/>
      <c r="K51" s="75"/>
      <c r="L51" s="75"/>
      <c r="M51" s="75"/>
      <c r="N51" s="75"/>
      <c r="O51" s="75"/>
    </row>
    <row r="52" spans="1:15" ht="39.75" customHeight="1" x14ac:dyDescent="0.25">
      <c r="A52" s="46" t="s">
        <v>42</v>
      </c>
      <c r="B52" s="46"/>
      <c r="C52" s="46"/>
      <c r="D52" s="5"/>
    </row>
    <row r="53" spans="1:15" s="6" customFormat="1" x14ac:dyDescent="0.25">
      <c r="A53" s="7"/>
      <c r="B53" s="7"/>
      <c r="C53" s="7"/>
      <c r="D53" s="7"/>
    </row>
    <row r="54" spans="1:15" ht="15.75" customHeight="1" x14ac:dyDescent="0.25">
      <c r="A54" s="51" t="s">
        <v>15</v>
      </c>
      <c r="B54" s="51"/>
      <c r="C54" s="51"/>
      <c r="D54" s="7"/>
      <c r="F54" s="77" t="s">
        <v>36</v>
      </c>
      <c r="G54" s="77"/>
      <c r="H54" s="77"/>
      <c r="I54" s="77"/>
      <c r="J54" s="77"/>
      <c r="K54" s="77"/>
      <c r="L54" s="77"/>
      <c r="M54" s="77"/>
      <c r="N54" s="77"/>
      <c r="O54" s="77"/>
    </row>
    <row r="55" spans="1:15" x14ac:dyDescent="0.25">
      <c r="A55" s="3" t="s">
        <v>9</v>
      </c>
      <c r="B55" s="39" t="s">
        <v>14</v>
      </c>
      <c r="C55" s="11" t="e">
        <f>$B$55*0.05</f>
        <v>#VALUE!</v>
      </c>
      <c r="D55" s="7"/>
      <c r="F55" s="77"/>
      <c r="G55" s="77"/>
      <c r="H55" s="77"/>
      <c r="I55" s="77"/>
      <c r="J55" s="77"/>
      <c r="K55" s="77"/>
      <c r="L55" s="77"/>
      <c r="M55" s="77"/>
      <c r="N55" s="77"/>
      <c r="O55" s="77"/>
    </row>
    <row r="56" spans="1:15" x14ac:dyDescent="0.25">
      <c r="A56" s="3" t="s">
        <v>10</v>
      </c>
      <c r="B56" s="39" t="s">
        <v>14</v>
      </c>
      <c r="C56" s="11" t="e">
        <f>$B$56*0.04</f>
        <v>#VALUE!</v>
      </c>
      <c r="D56" s="7"/>
      <c r="F56" s="77"/>
      <c r="G56" s="77"/>
      <c r="H56" s="77"/>
      <c r="I56" s="77"/>
      <c r="J56" s="77"/>
      <c r="K56" s="77"/>
      <c r="L56" s="77"/>
      <c r="M56" s="77"/>
      <c r="N56" s="77"/>
      <c r="O56" s="77"/>
    </row>
    <row r="57" spans="1:15" x14ac:dyDescent="0.25">
      <c r="A57" s="19" t="s">
        <v>11</v>
      </c>
      <c r="B57" s="40" t="s">
        <v>14</v>
      </c>
      <c r="C57" s="12" t="e">
        <f>$B$57*0.02</f>
        <v>#VALUE!</v>
      </c>
      <c r="D57" s="7"/>
    </row>
    <row r="58" spans="1:15" x14ac:dyDescent="0.25">
      <c r="A58" s="3"/>
      <c r="B58" s="20"/>
      <c r="C58" s="8"/>
      <c r="D58" s="7"/>
    </row>
    <row r="59" spans="1:15" x14ac:dyDescent="0.25">
      <c r="A59" s="50" t="s">
        <v>13</v>
      </c>
      <c r="B59" s="50"/>
      <c r="C59" s="30" t="e">
        <f>$C$50+$C$55+$C$56+$C$57</f>
        <v>#VALUE!</v>
      </c>
      <c r="D59" s="7"/>
    </row>
    <row r="60" spans="1:15" x14ac:dyDescent="0.25">
      <c r="A60" s="9"/>
      <c r="B60" s="9"/>
      <c r="C60" s="10"/>
      <c r="D60" s="7"/>
    </row>
    <row r="61" spans="1:15" x14ac:dyDescent="0.25">
      <c r="A61" s="9"/>
      <c r="B61" s="9"/>
      <c r="C61" s="10"/>
      <c r="D61" s="7"/>
    </row>
    <row r="62" spans="1:15" x14ac:dyDescent="0.25">
      <c r="A62" s="9"/>
      <c r="B62" s="9"/>
      <c r="C62" s="10"/>
      <c r="D62" s="7"/>
    </row>
    <row r="63" spans="1:15" x14ac:dyDescent="0.25">
      <c r="A63" s="9"/>
      <c r="B63" s="9"/>
      <c r="C63" s="10"/>
      <c r="D63" s="7"/>
    </row>
    <row r="64" spans="1:15" ht="39" customHeight="1" x14ac:dyDescent="0.3">
      <c r="A64" s="55" t="s">
        <v>24</v>
      </c>
      <c r="B64" s="55"/>
      <c r="C64" s="55"/>
      <c r="D64" s="7"/>
      <c r="F64" s="74" t="s">
        <v>37</v>
      </c>
      <c r="G64" s="74"/>
      <c r="H64" s="74"/>
      <c r="I64" s="74"/>
      <c r="J64" s="74"/>
      <c r="K64" s="74"/>
      <c r="L64" s="74"/>
      <c r="M64" s="74"/>
      <c r="N64" s="74"/>
      <c r="O64" s="74"/>
    </row>
    <row r="65" spans="1:15" ht="23.25" customHeight="1" x14ac:dyDescent="0.25">
      <c r="A65" s="76" t="s">
        <v>32</v>
      </c>
      <c r="B65" s="76"/>
      <c r="C65" s="76"/>
      <c r="D65" s="16"/>
      <c r="F65" s="74"/>
      <c r="G65" s="74"/>
      <c r="H65" s="74"/>
      <c r="I65" s="74"/>
      <c r="J65" s="74"/>
      <c r="K65" s="74"/>
      <c r="L65" s="74"/>
      <c r="M65" s="74"/>
      <c r="N65" s="74"/>
      <c r="O65" s="74"/>
    </row>
    <row r="66" spans="1:15" ht="15.75" customHeight="1" x14ac:dyDescent="0.25">
      <c r="A66" s="76"/>
      <c r="B66" s="76"/>
      <c r="C66" s="76"/>
      <c r="D66" s="31"/>
      <c r="F66" s="74"/>
      <c r="G66" s="74"/>
      <c r="H66" s="74"/>
      <c r="I66" s="74"/>
      <c r="J66" s="74"/>
      <c r="K66" s="74"/>
      <c r="L66" s="74"/>
      <c r="M66" s="74"/>
      <c r="N66" s="74"/>
      <c r="O66" s="74"/>
    </row>
    <row r="67" spans="1:15" ht="24.75" customHeight="1" x14ac:dyDescent="0.25">
      <c r="A67" s="31"/>
      <c r="B67" s="31"/>
      <c r="C67" s="31"/>
      <c r="D67" s="31"/>
      <c r="F67" s="74"/>
      <c r="G67" s="74"/>
      <c r="H67" s="74"/>
      <c r="I67" s="74"/>
      <c r="J67" s="74"/>
      <c r="K67" s="74"/>
      <c r="L67" s="74"/>
      <c r="M67" s="74"/>
      <c r="N67" s="74"/>
      <c r="O67" s="74"/>
    </row>
    <row r="68" spans="1:15" ht="18.75" x14ac:dyDescent="0.3">
      <c r="A68" s="63" t="s">
        <v>2</v>
      </c>
      <c r="B68" s="63"/>
      <c r="C68" s="63"/>
    </row>
    <row r="69" spans="1:15" x14ac:dyDescent="0.25">
      <c r="A69" s="66" t="s">
        <v>23</v>
      </c>
      <c r="B69" s="64" t="s">
        <v>39</v>
      </c>
      <c r="C69" s="79">
        <v>6645.9</v>
      </c>
    </row>
    <row r="70" spans="1:15" x14ac:dyDescent="0.25">
      <c r="A70" s="67"/>
      <c r="B70" s="65"/>
      <c r="C70" s="80"/>
    </row>
    <row r="71" spans="1:15" x14ac:dyDescent="0.25">
      <c r="A71" s="3" t="s">
        <v>3</v>
      </c>
      <c r="B71" s="29" t="s">
        <v>6</v>
      </c>
      <c r="C71" s="2" t="e">
        <f>50*$B$71</f>
        <v>#VALUE!</v>
      </c>
    </row>
    <row r="72" spans="1:15" x14ac:dyDescent="0.25">
      <c r="A72" s="3" t="s">
        <v>4</v>
      </c>
      <c r="B72" s="29" t="s">
        <v>5</v>
      </c>
      <c r="C72" s="2" t="e">
        <f>$B$72*250</f>
        <v>#VALUE!</v>
      </c>
      <c r="F72" s="77" t="s">
        <v>36</v>
      </c>
      <c r="G72" s="77"/>
      <c r="H72" s="77"/>
      <c r="I72" s="77"/>
      <c r="J72" s="77"/>
      <c r="K72" s="77"/>
      <c r="L72" s="77"/>
      <c r="M72" s="77"/>
      <c r="N72" s="77"/>
      <c r="O72" s="77"/>
    </row>
    <row r="73" spans="1:15" x14ac:dyDescent="0.25">
      <c r="A73" s="3" t="s">
        <v>40</v>
      </c>
      <c r="B73" s="43" t="s">
        <v>41</v>
      </c>
      <c r="C73" s="44" t="e">
        <f>(2*($B$73/60))*180</f>
        <v>#VALUE!</v>
      </c>
      <c r="F73" s="77"/>
      <c r="G73" s="77"/>
      <c r="H73" s="77"/>
      <c r="I73" s="77"/>
      <c r="J73" s="77"/>
      <c r="K73" s="77"/>
      <c r="L73" s="77"/>
      <c r="M73" s="77"/>
      <c r="N73" s="77"/>
      <c r="O73" s="77"/>
    </row>
    <row r="74" spans="1:15" x14ac:dyDescent="0.25">
      <c r="A74" s="52" t="s">
        <v>16</v>
      </c>
      <c r="B74" s="52"/>
      <c r="C74" s="52"/>
      <c r="F74" s="77"/>
      <c r="G74" s="77"/>
      <c r="H74" s="77"/>
      <c r="I74" s="77"/>
      <c r="J74" s="77"/>
      <c r="K74" s="77"/>
      <c r="L74" s="77"/>
      <c r="M74" s="77"/>
      <c r="N74" s="77"/>
      <c r="O74" s="77"/>
    </row>
    <row r="75" spans="1:15" x14ac:dyDescent="0.25">
      <c r="A75" s="3" t="s">
        <v>0</v>
      </c>
      <c r="B75" s="29" t="s">
        <v>7</v>
      </c>
      <c r="C75" s="4" t="e">
        <f>$B$75*216</f>
        <v>#VALUE!</v>
      </c>
    </row>
    <row r="76" spans="1:15" x14ac:dyDescent="0.25">
      <c r="A76" s="3"/>
      <c r="B76" s="29"/>
      <c r="C76" s="4"/>
    </row>
    <row r="77" spans="1:15" x14ac:dyDescent="0.25">
      <c r="A77" s="78" t="s">
        <v>12</v>
      </c>
      <c r="B77" s="78"/>
      <c r="C77" s="38" t="e">
        <f>$C$69+$C$71+$C$72+$C$73+$C$75</f>
        <v>#VALUE!</v>
      </c>
    </row>
    <row r="78" spans="1:15" x14ac:dyDescent="0.25">
      <c r="A78" s="46" t="s">
        <v>8</v>
      </c>
      <c r="B78" s="46"/>
      <c r="C78" s="46"/>
      <c r="D78" s="5"/>
    </row>
    <row r="79" spans="1:15" ht="33.75" customHeight="1" x14ac:dyDescent="0.25">
      <c r="A79" s="46" t="s">
        <v>42</v>
      </c>
      <c r="B79" s="46"/>
      <c r="C79" s="46"/>
      <c r="D79" s="5"/>
    </row>
    <row r="80" spans="1:15" x14ac:dyDescent="0.25">
      <c r="A80" s="7"/>
      <c r="B80" s="7"/>
      <c r="C80" s="7"/>
      <c r="D80" s="7"/>
    </row>
    <row r="81" spans="1:4" x14ac:dyDescent="0.25">
      <c r="A81" s="51" t="s">
        <v>15</v>
      </c>
      <c r="B81" s="51"/>
      <c r="C81" s="51"/>
    </row>
    <row r="82" spans="1:4" x14ac:dyDescent="0.25">
      <c r="A82" s="3" t="s">
        <v>9</v>
      </c>
      <c r="B82" s="39" t="s">
        <v>14</v>
      </c>
      <c r="C82" s="11" t="e">
        <f>$B$82*0.05</f>
        <v>#VALUE!</v>
      </c>
    </row>
    <row r="83" spans="1:4" x14ac:dyDescent="0.25">
      <c r="A83" s="3" t="s">
        <v>10</v>
      </c>
      <c r="B83" s="39" t="s">
        <v>14</v>
      </c>
      <c r="C83" s="11" t="e">
        <f>$B$83*0.04</f>
        <v>#VALUE!</v>
      </c>
    </row>
    <row r="84" spans="1:4" x14ac:dyDescent="0.25">
      <c r="A84" s="19" t="s">
        <v>11</v>
      </c>
      <c r="B84" s="40" t="s">
        <v>14</v>
      </c>
      <c r="C84" s="12" t="e">
        <f>$B$84*0.02</f>
        <v>#VALUE!</v>
      </c>
    </row>
    <row r="85" spans="1:4" x14ac:dyDescent="0.25">
      <c r="A85" s="3"/>
      <c r="B85" s="20"/>
      <c r="C85" s="8"/>
    </row>
    <row r="86" spans="1:4" x14ac:dyDescent="0.25">
      <c r="A86" s="50" t="s">
        <v>13</v>
      </c>
      <c r="B86" s="50"/>
      <c r="C86" s="30" t="e">
        <f>$C$77+$C$82+$C$83+$C$84</f>
        <v>#VALUE!</v>
      </c>
    </row>
    <row r="87" spans="1:4" ht="15.75" customHeight="1" x14ac:dyDescent="0.25"/>
    <row r="88" spans="1:4" s="6" customFormat="1" x14ac:dyDescent="0.25"/>
    <row r="89" spans="1:4" x14ac:dyDescent="0.25">
      <c r="D89" s="1"/>
    </row>
    <row r="90" spans="1:4" x14ac:dyDescent="0.25">
      <c r="D90" s="1"/>
    </row>
    <row r="91" spans="1:4" x14ac:dyDescent="0.25">
      <c r="D91" s="1"/>
    </row>
    <row r="92" spans="1:4" x14ac:dyDescent="0.25">
      <c r="D92" s="1"/>
    </row>
    <row r="93" spans="1:4" x14ac:dyDescent="0.25">
      <c r="D93" s="1"/>
    </row>
    <row r="94" spans="1:4" x14ac:dyDescent="0.25">
      <c r="D94" s="1"/>
    </row>
  </sheetData>
  <mergeCells count="53">
    <mergeCell ref="F72:O74"/>
    <mergeCell ref="A77:B77"/>
    <mergeCell ref="A78:C78"/>
    <mergeCell ref="A68:C68"/>
    <mergeCell ref="A69:A70"/>
    <mergeCell ref="B69:B70"/>
    <mergeCell ref="C69:C70"/>
    <mergeCell ref="A74:C74"/>
    <mergeCell ref="F64:O67"/>
    <mergeCell ref="F50:O51"/>
    <mergeCell ref="A65:C66"/>
    <mergeCell ref="A47:C47"/>
    <mergeCell ref="A50:B50"/>
    <mergeCell ref="F54:O56"/>
    <mergeCell ref="F42:O43"/>
    <mergeCell ref="F45:O46"/>
    <mergeCell ref="A38:C38"/>
    <mergeCell ref="A39:C39"/>
    <mergeCell ref="F36:O39"/>
    <mergeCell ref="A41:C41"/>
    <mergeCell ref="A42:A43"/>
    <mergeCell ref="B42:B43"/>
    <mergeCell ref="C42:C43"/>
    <mergeCell ref="F15:O16"/>
    <mergeCell ref="F18:O19"/>
    <mergeCell ref="A11:C11"/>
    <mergeCell ref="A12:C12"/>
    <mergeCell ref="F3:O6"/>
    <mergeCell ref="F8:O10"/>
    <mergeCell ref="F12:O13"/>
    <mergeCell ref="A15:C15"/>
    <mergeCell ref="B16:B17"/>
    <mergeCell ref="A16:A17"/>
    <mergeCell ref="C16:C17"/>
    <mergeCell ref="A86:B86"/>
    <mergeCell ref="A81:C81"/>
    <mergeCell ref="A7:D7"/>
    <mergeCell ref="A28:C28"/>
    <mergeCell ref="A33:B33"/>
    <mergeCell ref="A54:C54"/>
    <mergeCell ref="A59:B59"/>
    <mergeCell ref="A21:C21"/>
    <mergeCell ref="A24:B24"/>
    <mergeCell ref="A51:C51"/>
    <mergeCell ref="A25:C25"/>
    <mergeCell ref="A64:C64"/>
    <mergeCell ref="A79:C79"/>
    <mergeCell ref="A26:C26"/>
    <mergeCell ref="A52:C52"/>
    <mergeCell ref="A1:D2"/>
    <mergeCell ref="A3:B3"/>
    <mergeCell ref="A4:B4"/>
    <mergeCell ref="A5:B6"/>
  </mergeCells>
  <hyperlinks>
    <hyperlink ref="A11:C11" location="'Estabelecimentos OVOS RS'!F3" display="MODULO 1*" xr:uid="{00000000-0004-0000-0000-000000000000}"/>
    <hyperlink ref="A38:C38" location="'Estabelecimentos OVOS RS'!F37" display="MÓDULO 2**" xr:uid="{00000000-0004-0000-0000-000001000000}"/>
    <hyperlink ref="A64:C64" location="'Estabelecimentos OVOS RS'!F64" display="MÓDULO 3***" xr:uid="{00000000-0004-0000-0000-000002000000}"/>
  </hyperlinks>
  <pageMargins left="0.511811024" right="0.511811024" top="0.78740157499999996" bottom="0.78740157499999996" header="0.31496062000000002" footer="0.31496062000000002"/>
  <pageSetup paperSize="9" scale="45" fitToHeight="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Estabelecimentos OVOS 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ASGAV</cp:lastModifiedBy>
  <cp:lastPrinted>2021-02-09T12:37:30Z</cp:lastPrinted>
  <dcterms:created xsi:type="dcterms:W3CDTF">2020-04-23T14:47:18Z</dcterms:created>
  <dcterms:modified xsi:type="dcterms:W3CDTF">2021-08-25T13:57:03Z</dcterms:modified>
</cp:coreProperties>
</file>